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81\"/>
    </mc:Choice>
  </mc:AlternateContent>
  <xr:revisionPtr revIDLastSave="0" documentId="13_ncr:1_{79A527DE-5C7A-45E2-AE21-F2ED848A1ADB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27-07-01" sheetId="6" r:id="rId6"/>
    <sheet name="ОСР 27-02-01" sheetId="7" r:id="rId7"/>
    <sheet name="ОСР 27-09-01" sheetId="8" r:id="rId8"/>
    <sheet name="ОСР 27-12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<sst xmlns="http://schemas.openxmlformats.org/spreadsheetml/2006/main" count="368" uniqueCount="165">
  <si>
    <t>СВОДКА ЗАТРАТ</t>
  </si>
  <si>
    <t>P_0281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</si>
  <si>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</si>
  <si>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</si>
  <si>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</si>
  <si>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</si>
  <si>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</si>
  <si>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</si>
  <si>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</si>
  <si>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</si>
  <si>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</si>
  <si>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</si>
  <si>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</si>
  <si>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</si>
  <si>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</si>
  <si>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</si>
  <si>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</si>
  <si>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</si>
  <si>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</si>
  <si>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</si>
  <si>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</si>
  <si>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</si>
  <si>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</si>
  <si>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</si>
  <si>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</si>
  <si>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</si>
  <si>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</si>
  <si>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</si>
  <si>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</si>
  <si>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</si>
  <si>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</si>
  <si>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</si>
  <si>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</si>
  <si>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</si>
  <si>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</si>
  <si>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</si>
  <si>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</si>
  <si>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</si>
  <si>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</si>
  <si>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</si>
  <si>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</si>
  <si>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</si>
  <si>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</si>
  <si>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</si>
  <si>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</si>
  <si>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</si>
  <si>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</si>
  <si>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</si>
  <si>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</si>
  <si>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</si>
  <si>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</si>
  <si>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</si>
  <si>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</si>
  <si>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</si>
  <si>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</si>
  <si>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</si>
  <si>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</si>
  <si>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</si>
  <si>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</si>
  <si>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</si>
  <si>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</si>
  <si>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</si>
  <si>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</si>
  <si>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</si>
  <si>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</si>
  <si>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</si>
  <si>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</si>
  <si>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</si>
  <si>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</si>
  <si>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</si>
  <si>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</si>
  <si>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</si>
  <si>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</si>
  <si>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</si>
  <si>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</si>
  <si>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</si>
  <si>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</si>
  <si>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</si>
  <si>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</si>
  <si>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</si>
  <si>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</si>
  <si>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</si>
  <si>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</si>
  <si>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</si>
  <si>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</si>
  <si>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</si>
  <si>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</si>
  <si>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</si>
  <si>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</si>
  <si>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</si>
  <si>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</si>
  <si>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</si>
  <si>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</si>
  <si>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</si>
  <si>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</si>
  <si>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</si>
  <si>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</si>
  <si>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</si>
  <si>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</si>
  <si>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</si>
  <si>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</si>
  <si>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</si>
  <si>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</si>
  <si>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</si>
  <si>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</si>
  <si>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</si>
  <si>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</si>
  <si>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</si>
  <si>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</si>
  <si>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</si>
  <si>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</si>
  <si>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</si>
  <si>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</si>
  <si>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</si>
  <si>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</si>
  <si>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</si>
  <si>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</si>
  <si>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</si>
  <si>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</si>
  <si>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</si>
  <si>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</si>
  <si>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</si>
  <si>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</si>
  <si>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</si>
  <si>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</si>
  <si>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</si>
  <si>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</si>
  <si>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</si>
  <si>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</si>
  <si>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</si>
  <si>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</si>
  <si>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</si>
  <si>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</si>
  <si>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27-09-01</t>
  </si>
  <si>
    <t>ГНБ трубой 160</t>
  </si>
  <si>
    <t>ОСР 6-12-01</t>
  </si>
  <si>
    <t>ОСР 27-12-01</t>
  </si>
  <si>
    <t>ОСР 27-02-01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</si>
  <si>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</si>
  <si>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</si>
  <si>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</si>
  <si>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</si>
  <si>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</si>
  <si>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</si>
  <si>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</si>
  <si>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</si>
  <si>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</si>
  <si>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</si>
  <si>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</si>
  <si>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</si>
  <si>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</si>
  <si>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</si>
  <si>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3х120мк</t>
  </si>
  <si>
    <t>ФСБЦ-21.1.07.02-1148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</si>
  <si>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</si>
  <si>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</si>
  <si>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"Реконструкция КЛ-0,4 кВ Ф-4 от ЗТП МУХ 411/250+100 кВА" г.о. Отрадный Самарская область (двухцепная линия протяженностью 0,15км)</t>
  </si>
  <si>
    <t>"Реконструкция КЛ-0,4 кВ Ф-4 от ЗТП МУХ 411/250+100 кВА" г.о. Отрадный Самарская область (двухцепная линия протяженностью 0,15км)</t>
  </si>
  <si>
    <t>"Реконструкция КЛ-0,4 кВ Ф-4 от ЗТП МУХ 411/250+100 кВА" г.о. Отрадный Самарская область (двухцепная линия протяженностью 0,15км)</t>
  </si>
  <si>
    <t>"Реконструкция КЛ-0,4 кВ Ф-4 от ЗТП МУХ 411/250+100 кВА" г.о. Отрадный Самарская область (двухцепная линия протяженностью 0,15км)</t>
  </si>
  <si>
    <t>"Реконструкция КЛ-0,4 кВ Ф-4 от ЗТП МУХ 411/250+100 кВА" г.о. Отрадный Самарская область (двухцепная линия протяженностью 0,15км)</t>
  </si>
  <si>
    <t>"Реконструкция КЛ-0,4 кВ Ф-4 от ЗТП МУХ 411/250+100 кВА" г.о. Отрадный Самарская область (двухцепная линия протяженностью 0,15км)</t>
  </si>
  <si>
    <t>"Реконструкция КЛ-0,4 кВ Ф-4 от ЗТП МУХ 411/250+100 кВА" г.о. Отрадный Самарская область (двухцепная линия протяженностью 0,15км)</t>
  </si>
  <si>
    <t>"Реконструкция КЛ-0,4 кВ Ф-4 от ЗТП МУХ 411/250+100 кВА" г.о. Отрадный Самарская область (двухцепная линия протяженностью 0,15км)</t>
  </si>
  <si>
    <t>"Реконструкция КЛ-0,4 кВ Ф-4 от ЗТП МУХ 411/250+100 кВА" г.о. Отрадный Самарская область (двухцепная линия протяженностью 0,15км)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</si>
</sst>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8"/>
    </xf>
    <xf numFmtId="182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8" zoomScale="90" zoomScaleNormal="90" workbookViewId="0">
      <selection activeCell="A33" sqref="A33:C33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88671875" customWidth="1"/>
    <col min="7" max="9" width="18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156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2091.3437646697398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ССР!G74</f>
        <v>179.89276516565201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2271.2365298353998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378.53941983539602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C38*I35</f>
        <v>2513.2015291246898</v>
      </c>
      <c r="D40" s="57"/>
      <c r="E40" s="66">
        <f>D40-C40</f>
        <v>-2513.2015291246898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2513.2015291246898</v>
      </c>
      <c r="D42" s="57"/>
      <c r="E42" s="66">
        <f>D42-C42</f>
        <v>-2513.2015291246898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4"/>
  <sheetViews>
    <sheetView topLeftCell="A58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98</v>
      </c>
      <c r="B3" s="93"/>
      <c r="C3" s="11"/>
      <c r="D3" s="12">
        <v>1137.5151686178001</v>
      </c>
      <c r="E3" s="13"/>
      <c r="F3" s="13"/>
      <c r="G3" s="13"/>
      <c r="H3" s="14"/>
    </row>
    <row r="4" spans="1:8">
      <c r="A4" s="98" t="s">
        <v>125</v>
      </c>
      <c r="B4" s="15" t="s">
        <v>126</v>
      </c>
      <c r="C4" s="11"/>
      <c r="D4" s="12">
        <v>801.90134355237001</v>
      </c>
      <c r="E4" s="13"/>
      <c r="F4" s="13"/>
      <c r="G4" s="13"/>
      <c r="H4" s="14"/>
    </row>
    <row r="5" spans="1:8">
      <c r="A5" s="98"/>
      <c r="B5" s="15" t="s">
        <v>127</v>
      </c>
      <c r="C5" s="10"/>
      <c r="D5" s="12">
        <v>330.78196837301999</v>
      </c>
      <c r="E5" s="13"/>
      <c r="F5" s="13"/>
      <c r="G5" s="13"/>
      <c r="H5" s="16"/>
    </row>
    <row r="6" spans="1:8">
      <c r="A6" s="99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129</v>
      </c>
      <c r="C7" s="10"/>
      <c r="D7" s="12">
        <v>4.8318566923991</v>
      </c>
      <c r="E7" s="13"/>
      <c r="F7" s="13"/>
      <c r="G7" s="13"/>
      <c r="H7" s="16"/>
    </row>
    <row r="8" spans="1:8">
      <c r="A8" s="94" t="s">
        <v>101</v>
      </c>
      <c r="B8" s="95"/>
      <c r="C8" s="98" t="s">
        <v>40</v>
      </c>
      <c r="D8" s="17">
        <v>1137.5151686178001</v>
      </c>
      <c r="E8" s="13">
        <v>0.24</v>
      </c>
      <c r="F8" s="13" t="s">
        <v>130</v>
      </c>
      <c r="G8" s="17">
        <v>4739.6465359075</v>
      </c>
      <c r="H8" s="16"/>
    </row>
    <row r="9" spans="1:8">
      <c r="A9" s="100">
        <v>1</v>
      </c>
      <c r="B9" s="15" t="s">
        <v>126</v>
      </c>
      <c r="C9" s="98"/>
      <c r="D9" s="17">
        <v>801.90134355237001</v>
      </c>
      <c r="E9" s="13"/>
      <c r="F9" s="13"/>
      <c r="G9" s="13"/>
      <c r="H9" s="99" t="s">
        <v>131</v>
      </c>
    </row>
    <row r="10" spans="1:8">
      <c r="A10" s="98"/>
      <c r="B10" s="15" t="s">
        <v>127</v>
      </c>
      <c r="C10" s="98"/>
      <c r="D10" s="17">
        <v>330.78196837301999</v>
      </c>
      <c r="E10" s="13"/>
      <c r="F10" s="13"/>
      <c r="G10" s="13"/>
      <c r="H10" s="99"/>
    </row>
    <row r="11" spans="1:8">
      <c r="A11" s="98"/>
      <c r="B11" s="15" t="s">
        <v>128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129</v>
      </c>
      <c r="C12" s="98"/>
      <c r="D12" s="17">
        <v>4.8318566923991</v>
      </c>
      <c r="E12" s="13"/>
      <c r="F12" s="13"/>
      <c r="G12" s="13"/>
      <c r="H12" s="99"/>
    </row>
    <row r="13" spans="1:8" ht="24.6">
      <c r="A13" s="96" t="s">
        <v>65</v>
      </c>
      <c r="B13" s="93"/>
      <c r="C13" s="10"/>
      <c r="D13" s="12">
        <v>6.2865744654654998</v>
      </c>
      <c r="E13" s="13"/>
      <c r="F13" s="13"/>
      <c r="G13" s="13"/>
      <c r="H13" s="16"/>
    </row>
    <row r="14" spans="1:8">
      <c r="A14" s="98" t="s">
        <v>132</v>
      </c>
      <c r="B14" s="15" t="s">
        <v>126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128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129</v>
      </c>
      <c r="C17" s="10"/>
      <c r="D17" s="12">
        <v>4.8318566923991</v>
      </c>
      <c r="E17" s="13"/>
      <c r="F17" s="13"/>
      <c r="G17" s="13"/>
      <c r="H17" s="16"/>
    </row>
    <row r="18" spans="1:8">
      <c r="A18" s="94" t="s">
        <v>105</v>
      </c>
      <c r="B18" s="95"/>
      <c r="C18" s="98" t="s">
        <v>40</v>
      </c>
      <c r="D18" s="17">
        <v>4.8318566923991</v>
      </c>
      <c r="E18" s="13">
        <v>0.24</v>
      </c>
      <c r="F18" s="13" t="s">
        <v>130</v>
      </c>
      <c r="G18" s="17">
        <v>20.132736218329999</v>
      </c>
      <c r="H18" s="16"/>
    </row>
    <row r="19" spans="1:8">
      <c r="A19" s="100">
        <v>1</v>
      </c>
      <c r="B19" s="15" t="s">
        <v>126</v>
      </c>
      <c r="C19" s="98"/>
      <c r="D19" s="17">
        <v>0</v>
      </c>
      <c r="E19" s="13"/>
      <c r="F19" s="13"/>
      <c r="G19" s="13"/>
      <c r="H19" s="99" t="s">
        <v>131</v>
      </c>
    </row>
    <row r="20" spans="1:8">
      <c r="A20" s="98"/>
      <c r="B20" s="15" t="s">
        <v>127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128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129</v>
      </c>
      <c r="C22" s="98"/>
      <c r="D22" s="17">
        <v>4.8318566923991</v>
      </c>
      <c r="E22" s="13"/>
      <c r="F22" s="13"/>
      <c r="G22" s="13"/>
      <c r="H22" s="99"/>
    </row>
    <row r="23" spans="1:8">
      <c r="A23" s="98" t="s">
        <v>133</v>
      </c>
      <c r="B23" s="15" t="s">
        <v>126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129</v>
      </c>
      <c r="C26" s="10"/>
      <c r="D26" s="12">
        <v>6.2865744654654998</v>
      </c>
      <c r="E26" s="13"/>
      <c r="F26" s="13"/>
      <c r="G26" s="13"/>
      <c r="H26" s="16"/>
    </row>
    <row r="27" spans="1:8">
      <c r="A27" s="94" t="s">
        <v>115</v>
      </c>
      <c r="B27" s="95"/>
      <c r="C27" s="98" t="s">
        <v>134</v>
      </c>
      <c r="D27" s="17">
        <v>1.4547177730664</v>
      </c>
      <c r="E27" s="13">
        <v>5.1999999999999998E-2</v>
      </c>
      <c r="F27" s="13" t="s">
        <v>130</v>
      </c>
      <c r="G27" s="17">
        <v>27.975341789738</v>
      </c>
      <c r="H27" s="16"/>
    </row>
    <row r="28" spans="1:8">
      <c r="A28" s="100">
        <v>1</v>
      </c>
      <c r="B28" s="15" t="s">
        <v>126</v>
      </c>
      <c r="C28" s="98"/>
      <c r="D28" s="17">
        <v>0</v>
      </c>
      <c r="E28" s="13"/>
      <c r="F28" s="13"/>
      <c r="G28" s="13"/>
      <c r="H28" s="99" t="s">
        <v>42</v>
      </c>
    </row>
    <row r="29" spans="1:8">
      <c r="A29" s="98"/>
      <c r="B29" s="15" t="s">
        <v>127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128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129</v>
      </c>
      <c r="C31" s="98"/>
      <c r="D31" s="17">
        <v>1.4547177730664</v>
      </c>
      <c r="E31" s="13"/>
      <c r="F31" s="13"/>
      <c r="G31" s="13"/>
      <c r="H31" s="99"/>
    </row>
    <row r="32" spans="1:8" ht="24.6">
      <c r="A32" s="96" t="s">
        <v>80</v>
      </c>
      <c r="B32" s="93"/>
      <c r="C32" s="10"/>
      <c r="D32" s="12">
        <v>85.882912655479004</v>
      </c>
      <c r="E32" s="13"/>
      <c r="F32" s="13"/>
      <c r="G32" s="13"/>
      <c r="H32" s="16"/>
    </row>
    <row r="33" spans="1:8">
      <c r="A33" s="98" t="s">
        <v>135</v>
      </c>
      <c r="B33" s="15" t="s">
        <v>126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127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128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129</v>
      </c>
      <c r="C36" s="10"/>
      <c r="D36" s="12">
        <v>58.306628700019999</v>
      </c>
      <c r="E36" s="13"/>
      <c r="F36" s="13"/>
      <c r="G36" s="13"/>
      <c r="H36" s="16"/>
    </row>
    <row r="37" spans="1:8">
      <c r="A37" s="94" t="s">
        <v>80</v>
      </c>
      <c r="B37" s="95"/>
      <c r="C37" s="98" t="s">
        <v>40</v>
      </c>
      <c r="D37" s="17">
        <v>58.306628700019999</v>
      </c>
      <c r="E37" s="13">
        <v>0.24</v>
      </c>
      <c r="F37" s="13" t="s">
        <v>130</v>
      </c>
      <c r="G37" s="17">
        <v>242.94428625008999</v>
      </c>
      <c r="H37" s="16"/>
    </row>
    <row r="38" spans="1:8">
      <c r="A38" s="100">
        <v>1</v>
      </c>
      <c r="B38" s="15" t="s">
        <v>126</v>
      </c>
      <c r="C38" s="98"/>
      <c r="D38" s="17">
        <v>0</v>
      </c>
      <c r="E38" s="13"/>
      <c r="F38" s="13"/>
      <c r="G38" s="13"/>
      <c r="H38" s="99" t="s">
        <v>131</v>
      </c>
    </row>
    <row r="39" spans="1:8">
      <c r="A39" s="98"/>
      <c r="B39" s="15" t="s">
        <v>127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128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129</v>
      </c>
      <c r="C41" s="98"/>
      <c r="D41" s="17">
        <v>58.306628700019999</v>
      </c>
      <c r="E41" s="13"/>
      <c r="F41" s="13"/>
      <c r="G41" s="13"/>
      <c r="H41" s="99"/>
    </row>
    <row r="42" spans="1:8">
      <c r="A42" s="98" t="s">
        <v>136</v>
      </c>
      <c r="B42" s="15" t="s">
        <v>126</v>
      </c>
      <c r="C42" s="10"/>
      <c r="D42" s="12">
        <v>0</v>
      </c>
      <c r="E42" s="13"/>
      <c r="F42" s="13"/>
      <c r="G42" s="13"/>
      <c r="H42" s="16"/>
    </row>
    <row r="43" spans="1:8">
      <c r="A43" s="98"/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129</v>
      </c>
      <c r="C45" s="10"/>
      <c r="D45" s="12">
        <v>85.882912655479004</v>
      </c>
      <c r="E45" s="13"/>
      <c r="F45" s="13"/>
      <c r="G45" s="13"/>
      <c r="H45" s="16"/>
    </row>
    <row r="46" spans="1:8">
      <c r="A46" s="94" t="s">
        <v>80</v>
      </c>
      <c r="B46" s="95"/>
      <c r="C46" s="98" t="s">
        <v>134</v>
      </c>
      <c r="D46" s="17">
        <v>27.576283955457999</v>
      </c>
      <c r="E46" s="13">
        <v>5.1999999999999998E-2</v>
      </c>
      <c r="F46" s="13" t="s">
        <v>130</v>
      </c>
      <c r="G46" s="17">
        <v>530.31315298957998</v>
      </c>
      <c r="H46" s="16"/>
    </row>
    <row r="47" spans="1:8">
      <c r="A47" s="100">
        <v>1</v>
      </c>
      <c r="B47" s="15" t="s">
        <v>126</v>
      </c>
      <c r="C47" s="98"/>
      <c r="D47" s="17">
        <v>0</v>
      </c>
      <c r="E47" s="13"/>
      <c r="F47" s="13"/>
      <c r="G47" s="13"/>
      <c r="H47" s="99" t="s">
        <v>42</v>
      </c>
    </row>
    <row r="48" spans="1:8">
      <c r="A48" s="98"/>
      <c r="B48" s="15" t="s">
        <v>127</v>
      </c>
      <c r="C48" s="98"/>
      <c r="D48" s="17">
        <v>0</v>
      </c>
      <c r="E48" s="13"/>
      <c r="F48" s="13"/>
      <c r="G48" s="13"/>
      <c r="H48" s="99"/>
    </row>
    <row r="49" spans="1:8">
      <c r="A49" s="98"/>
      <c r="B49" s="15" t="s">
        <v>128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129</v>
      </c>
      <c r="C50" s="98"/>
      <c r="D50" s="17">
        <v>27.576283955457999</v>
      </c>
      <c r="E50" s="13"/>
      <c r="F50" s="13"/>
      <c r="G50" s="13"/>
      <c r="H50" s="99"/>
    </row>
    <row r="51" spans="1:8" ht="24.6">
      <c r="A51" s="96" t="s">
        <v>111</v>
      </c>
      <c r="B51" s="93"/>
      <c r="C51" s="10"/>
      <c r="D51" s="12">
        <v>478.41837315207999</v>
      </c>
      <c r="E51" s="13"/>
      <c r="F51" s="13"/>
      <c r="G51" s="13"/>
      <c r="H51" s="16"/>
    </row>
    <row r="52" spans="1:8">
      <c r="A52" s="98" t="s">
        <v>137</v>
      </c>
      <c r="B52" s="15" t="s">
        <v>126</v>
      </c>
      <c r="C52" s="10"/>
      <c r="D52" s="12">
        <v>447.91475984809</v>
      </c>
      <c r="E52" s="13"/>
      <c r="F52" s="13"/>
      <c r="G52" s="13"/>
      <c r="H52" s="16"/>
    </row>
    <row r="53" spans="1:8">
      <c r="A53" s="98"/>
      <c r="B53" s="15" t="s">
        <v>127</v>
      </c>
      <c r="C53" s="10"/>
      <c r="D53" s="12">
        <v>30.503613303984999</v>
      </c>
      <c r="E53" s="13"/>
      <c r="F53" s="13"/>
      <c r="G53" s="13"/>
      <c r="H53" s="16"/>
    </row>
    <row r="54" spans="1:8">
      <c r="A54" s="98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94" t="s">
        <v>113</v>
      </c>
      <c r="B56" s="95"/>
      <c r="C56" s="98" t="s">
        <v>134</v>
      </c>
      <c r="D56" s="17">
        <v>478.41837315207999</v>
      </c>
      <c r="E56" s="13">
        <v>5.1999999999999998E-2</v>
      </c>
      <c r="F56" s="13" t="s">
        <v>130</v>
      </c>
      <c r="G56" s="17">
        <v>9200.3533298476996</v>
      </c>
      <c r="H56" s="16"/>
    </row>
    <row r="57" spans="1:8">
      <c r="A57" s="100">
        <v>1</v>
      </c>
      <c r="B57" s="15" t="s">
        <v>126</v>
      </c>
      <c r="C57" s="98"/>
      <c r="D57" s="17">
        <v>447.91475984809</v>
      </c>
      <c r="E57" s="13"/>
      <c r="F57" s="13"/>
      <c r="G57" s="13"/>
      <c r="H57" s="99" t="s">
        <v>42</v>
      </c>
    </row>
    <row r="58" spans="1:8">
      <c r="A58" s="98"/>
      <c r="B58" s="15" t="s">
        <v>127</v>
      </c>
      <c r="C58" s="98"/>
      <c r="D58" s="17">
        <v>30.503613303984999</v>
      </c>
      <c r="E58" s="13"/>
      <c r="F58" s="13"/>
      <c r="G58" s="13"/>
      <c r="H58" s="99"/>
    </row>
    <row r="59" spans="1:8">
      <c r="A59" s="98"/>
      <c r="B59" s="15" t="s">
        <v>128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129</v>
      </c>
      <c r="C60" s="98"/>
      <c r="D60" s="17">
        <v>0</v>
      </c>
      <c r="E60" s="13"/>
      <c r="F60" s="13"/>
      <c r="G60" s="13"/>
      <c r="H60" s="99"/>
    </row>
    <row r="61" spans="1:8" ht="24.6">
      <c r="A61" s="96" t="s">
        <v>54</v>
      </c>
      <c r="B61" s="93"/>
      <c r="C61" s="10"/>
      <c r="D61" s="12">
        <v>1090.2694462961999</v>
      </c>
      <c r="E61" s="13"/>
      <c r="F61" s="13"/>
      <c r="G61" s="13"/>
      <c r="H61" s="16"/>
    </row>
    <row r="62" spans="1:8">
      <c r="A62" s="98" t="s">
        <v>138</v>
      </c>
      <c r="B62" s="15" t="s">
        <v>126</v>
      </c>
      <c r="C62" s="10"/>
      <c r="D62" s="12">
        <v>1090.2694462961999</v>
      </c>
      <c r="E62" s="13"/>
      <c r="F62" s="13"/>
      <c r="G62" s="13"/>
      <c r="H62" s="16"/>
    </row>
    <row r="63" spans="1:8">
      <c r="A63" s="98"/>
      <c r="B63" s="15" t="s">
        <v>127</v>
      </c>
      <c r="C63" s="10"/>
      <c r="D63" s="12">
        <v>0</v>
      </c>
      <c r="E63" s="13"/>
      <c r="F63" s="13"/>
      <c r="G63" s="13"/>
      <c r="H63" s="16"/>
    </row>
    <row r="64" spans="1:8">
      <c r="A64" s="98"/>
      <c r="B64" s="15" t="s">
        <v>128</v>
      </c>
      <c r="C64" s="10"/>
      <c r="D64" s="12">
        <v>0</v>
      </c>
      <c r="E64" s="13"/>
      <c r="F64" s="13"/>
      <c r="G64" s="13"/>
      <c r="H64" s="16"/>
    </row>
    <row r="65" spans="1:8">
      <c r="A65" s="98"/>
      <c r="B65" s="15" t="s">
        <v>129</v>
      </c>
      <c r="C65" s="10"/>
      <c r="D65" s="12">
        <v>0</v>
      </c>
      <c r="E65" s="13"/>
      <c r="F65" s="13"/>
      <c r="G65" s="13"/>
      <c r="H65" s="16"/>
    </row>
    <row r="66" spans="1:8">
      <c r="A66" s="94" t="s">
        <v>54</v>
      </c>
      <c r="B66" s="95"/>
      <c r="C66" s="98" t="s">
        <v>139</v>
      </c>
      <c r="D66" s="17">
        <v>1090.2694462961999</v>
      </c>
      <c r="E66" s="13">
        <v>9.0000000000000006E-5</v>
      </c>
      <c r="F66" s="13" t="s">
        <v>140</v>
      </c>
      <c r="G66" s="17">
        <v>12114104.958846999</v>
      </c>
      <c r="H66" s="16"/>
    </row>
    <row r="67" spans="1:8">
      <c r="A67" s="100">
        <v>1</v>
      </c>
      <c r="B67" s="15" t="s">
        <v>126</v>
      </c>
      <c r="C67" s="98"/>
      <c r="D67" s="17">
        <v>1090.2694462961999</v>
      </c>
      <c r="E67" s="13"/>
      <c r="F67" s="13"/>
      <c r="G67" s="13"/>
      <c r="H67" s="99" t="s">
        <v>42</v>
      </c>
    </row>
    <row r="68" spans="1:8">
      <c r="A68" s="98"/>
      <c r="B68" s="15" t="s">
        <v>127</v>
      </c>
      <c r="C68" s="98"/>
      <c r="D68" s="17">
        <v>0</v>
      </c>
      <c r="E68" s="13"/>
      <c r="F68" s="13"/>
      <c r="G68" s="13"/>
      <c r="H68" s="99"/>
    </row>
    <row r="69" spans="1:8">
      <c r="A69" s="98"/>
      <c r="B69" s="15" t="s">
        <v>128</v>
      </c>
      <c r="C69" s="98"/>
      <c r="D69" s="17">
        <v>0</v>
      </c>
      <c r="E69" s="13"/>
      <c r="F69" s="13"/>
      <c r="G69" s="13"/>
      <c r="H69" s="99"/>
    </row>
    <row r="70" spans="1:8">
      <c r="A70" s="98"/>
      <c r="B70" s="15" t="s">
        <v>129</v>
      </c>
      <c r="C70" s="98"/>
      <c r="D70" s="17">
        <v>0</v>
      </c>
      <c r="E70" s="13"/>
      <c r="F70" s="13"/>
      <c r="G70" s="13"/>
      <c r="H70" s="99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7" t="s">
        <v>141</v>
      </c>
      <c r="B73" s="97"/>
      <c r="C73" s="97"/>
      <c r="D73" s="97"/>
      <c r="E73" s="97"/>
      <c r="F73" s="97"/>
      <c r="G73" s="97"/>
      <c r="H73" s="97"/>
    </row>
    <row r="74" spans="1:8">
      <c r="A74" s="97" t="s">
        <v>142</v>
      </c>
      <c r="B74" s="97"/>
      <c r="C74" s="97"/>
      <c r="D74" s="97"/>
      <c r="E74" s="97"/>
      <c r="F74" s="97"/>
      <c r="G74" s="97"/>
      <c r="H74" s="97"/>
    </row>
  </sheetData>
  <mergeCells count="42">
    <mergeCell ref="H57:H60"/>
    <mergeCell ref="H67:H70"/>
    <mergeCell ref="H9:H12"/>
    <mergeCell ref="H19:H22"/>
    <mergeCell ref="H28:H31"/>
    <mergeCell ref="H38:H41"/>
    <mergeCell ref="H47:H50"/>
    <mergeCell ref="A62:A65"/>
    <mergeCell ref="A67:A70"/>
    <mergeCell ref="C8:C12"/>
    <mergeCell ref="C18:C22"/>
    <mergeCell ref="C27:C31"/>
    <mergeCell ref="C37:C41"/>
    <mergeCell ref="C46:C50"/>
    <mergeCell ref="C56:C60"/>
    <mergeCell ref="C66:C70"/>
    <mergeCell ref="A61:B61"/>
    <mergeCell ref="A66:B66"/>
    <mergeCell ref="A73:H73"/>
    <mergeCell ref="A74:H7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6"/>
  <sheetViews>
    <sheetView zoomScale="90" zoomScaleNormal="90" workbookViewId="0">
      <selection activeCell="D12" sqref="D12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143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customHeight="1">
      <c r="A4" s="3" t="s">
        <v>152</v>
      </c>
      <c r="B4" s="4" t="s">
        <v>130</v>
      </c>
      <c r="C4" s="5">
        <v>0.3</v>
      </c>
      <c r="D4" s="5">
        <v>2598.2352780330002</v>
      </c>
      <c r="E4" s="4">
        <v>0.4</v>
      </c>
      <c r="F4" s="3" t="s">
        <v>152</v>
      </c>
      <c r="G4" s="5">
        <v>623.57646672791998</v>
      </c>
      <c r="H4" s="6" t="s">
        <v>153</v>
      </c>
    </row>
    <row r="5" spans="1:8" ht="39" hidden="1" customHeight="1">
      <c r="A5" s="3" t="s">
        <v>154</v>
      </c>
      <c r="B5" s="4" t="s">
        <v>130</v>
      </c>
      <c r="C5" s="5">
        <v>1.7333333333332999E-2</v>
      </c>
      <c r="D5" s="5">
        <v>34488.969683926</v>
      </c>
      <c r="E5" s="4">
        <v>6</v>
      </c>
      <c r="F5" s="4"/>
      <c r="G5" s="5">
        <v>597.80880785472004</v>
      </c>
      <c r="H5" s="6"/>
    </row>
    <row r="6" spans="1:8" ht="39" hidden="1" customHeight="1">
      <c r="A6" s="3" t="s">
        <v>155</v>
      </c>
      <c r="B6" s="4" t="s">
        <v>130</v>
      </c>
      <c r="C6" s="5">
        <v>5.8627450980392001E-2</v>
      </c>
      <c r="D6" s="5">
        <v>1724.4134162502</v>
      </c>
      <c r="E6" s="4">
        <v>6</v>
      </c>
      <c r="F6" s="4"/>
      <c r="G6" s="5">
        <v>101.09796303114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E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157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801.90134355237001</v>
      </c>
      <c r="E25" s="41">
        <v>330.78196837301999</v>
      </c>
      <c r="F25" s="41">
        <v>0</v>
      </c>
      <c r="G25" s="41">
        <v>4.8255319148935998</v>
      </c>
      <c r="H25" s="41">
        <v>1137.5088438403</v>
      </c>
    </row>
    <row r="26" spans="1:8" ht="31.2">
      <c r="A26" s="2">
        <v>2</v>
      </c>
      <c r="B26" s="2" t="s">
        <v>41</v>
      </c>
      <c r="C26" s="42" t="s">
        <v>42</v>
      </c>
      <c r="D26" s="41">
        <v>447.91475984809</v>
      </c>
      <c r="E26" s="41">
        <v>30.503613303984999</v>
      </c>
      <c r="F26" s="41">
        <v>0</v>
      </c>
      <c r="G26" s="41">
        <v>0</v>
      </c>
      <c r="H26" s="41">
        <v>478.41837315207999</v>
      </c>
    </row>
    <row r="27" spans="1:8">
      <c r="A27" s="2"/>
      <c r="B27" s="33"/>
      <c r="C27" s="33" t="s">
        <v>43</v>
      </c>
      <c r="D27" s="41">
        <v>1249.8161034005</v>
      </c>
      <c r="E27" s="41">
        <v>361.28558167700999</v>
      </c>
      <c r="F27" s="41">
        <v>0</v>
      </c>
      <c r="G27" s="41">
        <v>4.8255319148935998</v>
      </c>
      <c r="H27" s="41">
        <v>1615.9272169924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53</v>
      </c>
      <c r="C41" s="46" t="s">
        <v>54</v>
      </c>
      <c r="D41" s="41">
        <v>-9.3132257461547995E-13</v>
      </c>
      <c r="E41" s="41">
        <v>0</v>
      </c>
      <c r="F41" s="41">
        <v>0</v>
      </c>
      <c r="G41" s="41">
        <v>0</v>
      </c>
      <c r="H41" s="41">
        <v>-9.3132257461547995E-13</v>
      </c>
    </row>
    <row r="42" spans="1:8">
      <c r="A42" s="2"/>
      <c r="B42" s="33"/>
      <c r="C42" s="33" t="s">
        <v>55</v>
      </c>
      <c r="D42" s="41">
        <v>-9.3132257461547995E-13</v>
      </c>
      <c r="E42" s="41">
        <v>0</v>
      </c>
      <c r="F42" s="41">
        <v>0</v>
      </c>
      <c r="G42" s="41">
        <v>0</v>
      </c>
      <c r="H42" s="41">
        <v>-9.3132257461547995E-13</v>
      </c>
    </row>
    <row r="43" spans="1:8">
      <c r="A43" s="2"/>
      <c r="B43" s="33"/>
      <c r="C43" s="33" t="s">
        <v>56</v>
      </c>
      <c r="D43" s="41">
        <v>1249.8161034005</v>
      </c>
      <c r="E43" s="41">
        <v>361.28558167700999</v>
      </c>
      <c r="F43" s="41">
        <v>0</v>
      </c>
      <c r="G43" s="41">
        <v>4.8255319148935998</v>
      </c>
      <c r="H43" s="41">
        <v>1615.9272169924</v>
      </c>
    </row>
    <row r="44" spans="1:8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4</v>
      </c>
      <c r="B45" s="2" t="s">
        <v>58</v>
      </c>
      <c r="C45" s="42" t="s">
        <v>59</v>
      </c>
      <c r="D45" s="41">
        <v>20.047533588808999</v>
      </c>
      <c r="E45" s="41">
        <v>8.2695492093258007</v>
      </c>
      <c r="F45" s="41">
        <v>0</v>
      </c>
      <c r="G45" s="41">
        <v>0</v>
      </c>
      <c r="H45" s="41">
        <v>28.317082798135001</v>
      </c>
    </row>
    <row r="46" spans="1:8" ht="31.2">
      <c r="A46" s="2">
        <v>5</v>
      </c>
      <c r="B46" s="2" t="s">
        <v>58</v>
      </c>
      <c r="C46" s="42" t="s">
        <v>60</v>
      </c>
      <c r="D46" s="41">
        <v>8.9582951969619007</v>
      </c>
      <c r="E46" s="41">
        <v>0.61007226607970999</v>
      </c>
      <c r="F46" s="41">
        <v>0</v>
      </c>
      <c r="G46" s="41">
        <v>0</v>
      </c>
      <c r="H46" s="41">
        <v>9.5683674630416</v>
      </c>
    </row>
    <row r="47" spans="1:8">
      <c r="A47" s="2"/>
      <c r="B47" s="33"/>
      <c r="C47" s="33" t="s">
        <v>61</v>
      </c>
      <c r="D47" s="41">
        <v>29.005828785771001</v>
      </c>
      <c r="E47" s="41">
        <v>8.8796214754055001</v>
      </c>
      <c r="F47" s="41">
        <v>0</v>
      </c>
      <c r="G47" s="41">
        <v>0</v>
      </c>
      <c r="H47" s="41">
        <v>37.885450261175997</v>
      </c>
    </row>
    <row r="48" spans="1:8">
      <c r="A48" s="2"/>
      <c r="B48" s="33"/>
      <c r="C48" s="33" t="s">
        <v>62</v>
      </c>
      <c r="D48" s="41">
        <v>1278.8219321862</v>
      </c>
      <c r="E48" s="41">
        <v>370.16520315241002</v>
      </c>
      <c r="F48" s="41">
        <v>0</v>
      </c>
      <c r="G48" s="41">
        <v>4.8255319148935998</v>
      </c>
      <c r="H48" s="41">
        <v>1653.8126672535</v>
      </c>
    </row>
    <row r="49" spans="1:8">
      <c r="A49" s="2"/>
      <c r="B49" s="33"/>
      <c r="C49" s="33" t="s">
        <v>63</v>
      </c>
      <c r="D49" s="41"/>
      <c r="E49" s="41"/>
      <c r="F49" s="41"/>
      <c r="G49" s="41"/>
      <c r="H49" s="41"/>
    </row>
    <row r="50" spans="1:8">
      <c r="A50" s="2">
        <v>6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5.0454194191350998</v>
      </c>
      <c r="H50" s="41">
        <v>5.0454194191350998</v>
      </c>
    </row>
    <row r="51" spans="1:8" ht="31.2">
      <c r="A51" s="2">
        <v>7</v>
      </c>
      <c r="B51" s="2" t="s">
        <v>66</v>
      </c>
      <c r="C51" s="48" t="s">
        <v>67</v>
      </c>
      <c r="D51" s="41">
        <v>33.377252430060999</v>
      </c>
      <c r="E51" s="41">
        <v>9.6613118022780995</v>
      </c>
      <c r="F51" s="41">
        <v>0</v>
      </c>
      <c r="G51" s="41">
        <v>0</v>
      </c>
      <c r="H51" s="41">
        <v>43.038564232338999</v>
      </c>
    </row>
    <row r="52" spans="1:8">
      <c r="A52" s="2">
        <v>8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32.024873369421996</v>
      </c>
      <c r="H52" s="41">
        <v>32.024873369421996</v>
      </c>
    </row>
    <row r="53" spans="1:8">
      <c r="A53" s="2">
        <v>9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9.9039714523762008</v>
      </c>
      <c r="H53" s="41">
        <v>9.9039714523762008</v>
      </c>
    </row>
    <row r="54" spans="1:8">
      <c r="A54" s="2">
        <v>10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6.4068818020762004</v>
      </c>
      <c r="H54" s="41">
        <v>6.4068818020762004</v>
      </c>
    </row>
    <row r="55" spans="1:8">
      <c r="A55" s="2">
        <v>11</v>
      </c>
      <c r="B55" s="2" t="s">
        <v>72</v>
      </c>
      <c r="C55" s="48" t="s">
        <v>65</v>
      </c>
      <c r="D55" s="41">
        <v>0</v>
      </c>
      <c r="E55" s="41">
        <v>0</v>
      </c>
      <c r="F55" s="41">
        <v>0</v>
      </c>
      <c r="G55" s="41">
        <v>1.4547177730664</v>
      </c>
      <c r="H55" s="41">
        <v>1.4547177730664</v>
      </c>
    </row>
    <row r="56" spans="1:8">
      <c r="A56" s="2"/>
      <c r="B56" s="33"/>
      <c r="C56" s="33" t="s">
        <v>73</v>
      </c>
      <c r="D56" s="41">
        <v>33.377252430060999</v>
      </c>
      <c r="E56" s="41">
        <v>9.6613118022780995</v>
      </c>
      <c r="F56" s="41">
        <v>0</v>
      </c>
      <c r="G56" s="41">
        <v>54.835863816075999</v>
      </c>
      <c r="H56" s="41">
        <v>97.874428048414998</v>
      </c>
    </row>
    <row r="57" spans="1:8">
      <c r="A57" s="2"/>
      <c r="B57" s="33"/>
      <c r="C57" s="33" t="s">
        <v>74</v>
      </c>
      <c r="D57" s="41">
        <v>1312.1991846163</v>
      </c>
      <c r="E57" s="41">
        <v>379.82651495469003</v>
      </c>
      <c r="F57" s="41">
        <v>0</v>
      </c>
      <c r="G57" s="41">
        <v>59.661395730968998</v>
      </c>
      <c r="H57" s="41">
        <v>1751.687095302</v>
      </c>
    </row>
    <row r="58" spans="1:8" ht="31.5" customHeight="1">
      <c r="A58" s="2"/>
      <c r="B58" s="33"/>
      <c r="C58" s="33" t="s">
        <v>75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76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77</v>
      </c>
      <c r="D61" s="41">
        <v>1312.1991846163</v>
      </c>
      <c r="E61" s="41">
        <v>379.82651495469003</v>
      </c>
      <c r="F61" s="41">
        <v>0</v>
      </c>
      <c r="G61" s="41">
        <v>59.661395730968998</v>
      </c>
      <c r="H61" s="41">
        <v>1751.687095302</v>
      </c>
    </row>
    <row r="62" spans="1:8" ht="157.5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>
        <v>12</v>
      </c>
      <c r="B63" s="2" t="s">
        <v>79</v>
      </c>
      <c r="C63" s="48" t="s">
        <v>80</v>
      </c>
      <c r="D63" s="41">
        <v>0</v>
      </c>
      <c r="E63" s="41">
        <v>0</v>
      </c>
      <c r="F63" s="41">
        <v>0</v>
      </c>
      <c r="G63" s="41">
        <v>58.306628700019999</v>
      </c>
      <c r="H63" s="41">
        <v>58.306628700019999</v>
      </c>
    </row>
    <row r="64" spans="1:8">
      <c r="A64" s="2">
        <v>13</v>
      </c>
      <c r="B64" s="2" t="s">
        <v>81</v>
      </c>
      <c r="C64" s="48" t="s">
        <v>80</v>
      </c>
      <c r="D64" s="41">
        <v>0</v>
      </c>
      <c r="E64" s="41">
        <v>0</v>
      </c>
      <c r="F64" s="41">
        <v>0</v>
      </c>
      <c r="G64" s="41">
        <v>27.576283955457999</v>
      </c>
      <c r="H64" s="41">
        <v>27.576283955457999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85.882912655479004</v>
      </c>
      <c r="H65" s="41">
        <v>85.882912655479004</v>
      </c>
    </row>
    <row r="66" spans="1:8">
      <c r="A66" s="2"/>
      <c r="B66" s="33"/>
      <c r="C66" s="33" t="s">
        <v>83</v>
      </c>
      <c r="D66" s="41">
        <v>1312.1991846163</v>
      </c>
      <c r="E66" s="41">
        <v>379.82651495469003</v>
      </c>
      <c r="F66" s="41">
        <v>0</v>
      </c>
      <c r="G66" s="41">
        <v>145.54430838645001</v>
      </c>
      <c r="H66" s="41">
        <v>1837.5700079574001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14</v>
      </c>
      <c r="B68" s="2" t="s">
        <v>85</v>
      </c>
      <c r="C68" s="48" t="s">
        <v>86</v>
      </c>
      <c r="D68" s="41">
        <f>D66*3%</f>
        <v>39.365975538489003</v>
      </c>
      <c r="E68" s="41">
        <f>E66*3%</f>
        <v>11.3947954486407</v>
      </c>
      <c r="F68" s="41">
        <f>F66*3%</f>
        <v>0</v>
      </c>
      <c r="G68" s="41">
        <f>G66*3%</f>
        <v>4.3663292515935002</v>
      </c>
      <c r="H68" s="41">
        <f>SUM(D68:G68)</f>
        <v>55.127100238723202</v>
      </c>
    </row>
    <row r="69" spans="1:8">
      <c r="A69" s="2"/>
      <c r="B69" s="33"/>
      <c r="C69" s="33" t="s">
        <v>87</v>
      </c>
      <c r="D69" s="41">
        <f>D68</f>
        <v>39.365975538489003</v>
      </c>
      <c r="E69" s="41">
        <f>E68</f>
        <v>11.3947954486407</v>
      </c>
      <c r="F69" s="41">
        <f>F68</f>
        <v>0</v>
      </c>
      <c r="G69" s="41">
        <f>G68</f>
        <v>4.3663292515935002</v>
      </c>
      <c r="H69" s="41">
        <f>SUM(D69:G69)</f>
        <v>55.127100238723202</v>
      </c>
    </row>
    <row r="70" spans="1:8">
      <c r="A70" s="2"/>
      <c r="B70" s="33"/>
      <c r="C70" s="33" t="s">
        <v>88</v>
      </c>
      <c r="D70" s="41">
        <f>D69+D66</f>
        <v>1351.56516015479</v>
      </c>
      <c r="E70" s="41">
        <f>E69+E66</f>
        <v>391.22131040333102</v>
      </c>
      <c r="F70" s="41">
        <f>F69+F66</f>
        <v>0</v>
      </c>
      <c r="G70" s="41">
        <f>G69+G66</f>
        <v>149.91063763804399</v>
      </c>
      <c r="H70" s="41">
        <f>SUM(D70:G70)</f>
        <v>1892.6971081961599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15</v>
      </c>
      <c r="B72" s="2" t="s">
        <v>90</v>
      </c>
      <c r="C72" s="48" t="s">
        <v>91</v>
      </c>
      <c r="D72" s="41">
        <f>D70*20%</f>
        <v>270.31303203095803</v>
      </c>
      <c r="E72" s="41">
        <f>E70*20%</f>
        <v>78.244262080666104</v>
      </c>
      <c r="F72" s="41">
        <f>F70*20%</f>
        <v>0</v>
      </c>
      <c r="G72" s="41">
        <f>G70*20%</f>
        <v>29.9821275276087</v>
      </c>
      <c r="H72" s="41">
        <f>SUM(D72:G72)</f>
        <v>378.53942163923301</v>
      </c>
    </row>
    <row r="73" spans="1:8">
      <c r="A73" s="2"/>
      <c r="B73" s="33"/>
      <c r="C73" s="33" t="s">
        <v>92</v>
      </c>
      <c r="D73" s="41">
        <f>D72</f>
        <v>270.31303203095803</v>
      </c>
      <c r="E73" s="41">
        <f>E72</f>
        <v>78.244262080666104</v>
      </c>
      <c r="F73" s="41">
        <f>F72</f>
        <v>0</v>
      </c>
      <c r="G73" s="41">
        <f>G72</f>
        <v>29.9821275276087</v>
      </c>
      <c r="H73" s="41">
        <f>SUM(D73:G73)</f>
        <v>378.53942163923301</v>
      </c>
    </row>
    <row r="74" spans="1:8">
      <c r="A74" s="2"/>
      <c r="B74" s="33"/>
      <c r="C74" s="33" t="s">
        <v>93</v>
      </c>
      <c r="D74" s="41">
        <f>D73+D70</f>
        <v>1621.8781921857501</v>
      </c>
      <c r="E74" s="41">
        <f>E73+E70</f>
        <v>469.46557248399699</v>
      </c>
      <c r="F74" s="41">
        <f>F73+F70</f>
        <v>0</v>
      </c>
      <c r="G74" s="41">
        <f>G73+G70</f>
        <v>179.89276516565201</v>
      </c>
      <c r="H74" s="41">
        <f>SUM(D74:G74)</f>
        <v>2271.2365298353998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158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801.90134355237001</v>
      </c>
      <c r="E13" s="32">
        <v>330.78196837301999</v>
      </c>
      <c r="F13" s="32">
        <v>0</v>
      </c>
      <c r="G13" s="32">
        <v>4.8318566923991</v>
      </c>
      <c r="H13" s="32">
        <v>1137.5151686178001</v>
      </c>
      <c r="J13" s="20"/>
    </row>
    <row r="14" spans="1:14">
      <c r="A14" s="2"/>
      <c r="B14" s="33"/>
      <c r="C14" s="33" t="s">
        <v>102</v>
      </c>
      <c r="D14" s="32">
        <v>801.90134355237001</v>
      </c>
      <c r="E14" s="32">
        <v>330.78196837301999</v>
      </c>
      <c r="F14" s="32">
        <v>0</v>
      </c>
      <c r="G14" s="32">
        <v>4.8318566923991</v>
      </c>
      <c r="H14" s="32">
        <v>1137.5151686178001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159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4.8318566923991</v>
      </c>
      <c r="H13" s="32">
        <v>4.8318566923991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4.8318566923991</v>
      </c>
      <c r="H14" s="32">
        <v>4.8318566923991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80</v>
      </c>
      <c r="D13" s="32">
        <v>0</v>
      </c>
      <c r="E13" s="32">
        <v>0</v>
      </c>
      <c r="F13" s="32">
        <v>0</v>
      </c>
      <c r="G13" s="32">
        <v>58.306628700019999</v>
      </c>
      <c r="H13" s="32">
        <v>58.306628700019999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58.306628700019999</v>
      </c>
      <c r="H14" s="32">
        <v>58.306628700019999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54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54</v>
      </c>
      <c r="D13" s="32">
        <v>-9.3132257461547995E-13</v>
      </c>
      <c r="E13" s="32">
        <v>0</v>
      </c>
      <c r="F13" s="32">
        <v>0</v>
      </c>
      <c r="G13" s="32">
        <v>0</v>
      </c>
      <c r="H13" s="32">
        <v>-9.3132257461547995E-13</v>
      </c>
      <c r="J13" s="20"/>
    </row>
    <row r="14" spans="1:14">
      <c r="A14" s="2"/>
      <c r="B14" s="33"/>
      <c r="C14" s="33" t="s">
        <v>102</v>
      </c>
      <c r="D14" s="32">
        <v>-9.3132257461547995E-13</v>
      </c>
      <c r="E14" s="32">
        <v>0</v>
      </c>
      <c r="F14" s="32">
        <v>0</v>
      </c>
      <c r="G14" s="32">
        <v>0</v>
      </c>
      <c r="H14" s="32">
        <v>-9.3132257461547995E-13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447.91475984809</v>
      </c>
      <c r="E13" s="32">
        <v>30.503613303984999</v>
      </c>
      <c r="F13" s="32">
        <v>0</v>
      </c>
      <c r="G13" s="32">
        <v>0</v>
      </c>
      <c r="H13" s="32">
        <v>478.41837315207999</v>
      </c>
      <c r="J13" s="20"/>
    </row>
    <row r="14" spans="1:14">
      <c r="A14" s="2"/>
      <c r="B14" s="33"/>
      <c r="C14" s="33" t="s">
        <v>102</v>
      </c>
      <c r="D14" s="32">
        <v>447.91475984809</v>
      </c>
      <c r="E14" s="32">
        <v>30.503613303984999</v>
      </c>
      <c r="F14" s="32">
        <v>0</v>
      </c>
      <c r="G14" s="32">
        <v>0</v>
      </c>
      <c r="H14" s="32">
        <v>478.41837315207999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115</v>
      </c>
      <c r="D13" s="32">
        <v>0</v>
      </c>
      <c r="E13" s="32">
        <v>0</v>
      </c>
      <c r="F13" s="32">
        <v>0</v>
      </c>
      <c r="G13" s="32">
        <v>1.4547177730664</v>
      </c>
      <c r="H13" s="32">
        <v>1.4547177730664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1.4547177730664</v>
      </c>
      <c r="H14" s="32">
        <v>1.4547177730664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80</v>
      </c>
      <c r="D13" s="32">
        <v>0</v>
      </c>
      <c r="E13" s="32">
        <v>0</v>
      </c>
      <c r="F13" s="32">
        <v>0</v>
      </c>
      <c r="G13" s="32">
        <v>27.576283955457999</v>
      </c>
      <c r="H13" s="32">
        <v>27.576283955457999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27.576283955457999</v>
      </c>
      <c r="H14" s="32">
        <v>27.576283955457999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6-02-01</vt:lpstr>
      <vt:lpstr>ОСР 6-09-01</vt:lpstr>
      <vt:lpstr>ОСР 6-12-01</vt:lpstr>
      <vt:lpstr>ОСР 27-07-01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8E51937828224A9AA4E9E429B59C393B_12</vt:lpwstr>
  </property>
  <property fmtid="{D5CDD505-2E9C-101B-9397-08002B2CF9AE}" pid="3" name="KSOProductBuildVer">
    <vt:lpwstr>1049-12.2.0.20795</vt:lpwstr>
  </property>
</Properties>
</file>